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LePetomane\NERT\Documents\NERT Documents\ENSR-AECOM\2008-10 Revised DVSR Phase B Soil Gas Survey\Exel Tables\"/>
    </mc:Choice>
  </mc:AlternateContent>
  <bookViews>
    <workbookView xWindow="288" yWindow="120" windowWidth="12360" windowHeight="9732"/>
  </bookViews>
  <sheets>
    <sheet name="calculated helium percent leak" sheetId="1" r:id="rId1"/>
  </sheets>
  <definedNames>
    <definedName name="_xlnm.Print_Area" localSheetId="0">'calculated helium percent leak'!$A$1:$P$27</definedName>
  </definedNames>
  <calcPr calcId="152511"/>
</workbook>
</file>

<file path=xl/calcChain.xml><?xml version="1.0" encoding="utf-8"?>
<calcChain xmlns="http://schemas.openxmlformats.org/spreadsheetml/2006/main">
  <c r="N4" i="1" l="1"/>
  <c r="O4" i="1" s="1"/>
  <c r="P4" i="1" s="1"/>
  <c r="N5" i="1"/>
  <c r="O5" i="1"/>
  <c r="P5" i="1" s="1"/>
  <c r="N6" i="1"/>
  <c r="O6" i="1"/>
  <c r="P6" i="1"/>
  <c r="N7" i="1"/>
  <c r="O7" i="1" s="1"/>
  <c r="P7" i="1" s="1"/>
  <c r="N8" i="1"/>
  <c r="O8" i="1" s="1"/>
  <c r="P8" i="1" s="1"/>
  <c r="N9" i="1"/>
  <c r="O9" i="1"/>
  <c r="P9" i="1" s="1"/>
  <c r="N10" i="1"/>
  <c r="O10" i="1"/>
  <c r="P10" i="1"/>
  <c r="N11" i="1"/>
  <c r="O11" i="1" s="1"/>
  <c r="P11" i="1" s="1"/>
  <c r="N12" i="1"/>
  <c r="O12" i="1" s="1"/>
  <c r="P12" i="1" s="1"/>
  <c r="N13" i="1"/>
  <c r="O13" i="1"/>
  <c r="P13" i="1" s="1"/>
  <c r="N14" i="1"/>
  <c r="O14" i="1"/>
  <c r="P14" i="1"/>
  <c r="N15" i="1"/>
  <c r="O15" i="1" s="1"/>
  <c r="P15" i="1" s="1"/>
  <c r="N16" i="1"/>
  <c r="O16" i="1" s="1"/>
  <c r="P16" i="1" s="1"/>
  <c r="N3" i="1"/>
  <c r="O3" i="1"/>
  <c r="P3" i="1" s="1"/>
</calcChain>
</file>

<file path=xl/sharedStrings.xml><?xml version="1.0" encoding="utf-8"?>
<sst xmlns="http://schemas.openxmlformats.org/spreadsheetml/2006/main" count="69" uniqueCount="48">
  <si>
    <t>SG42B-05</t>
  </si>
  <si>
    <t>SG53B-05</t>
  </si>
  <si>
    <t>SG64B-05</t>
  </si>
  <si>
    <t>SG29B-05</t>
  </si>
  <si>
    <t>SG60B-05</t>
  </si>
  <si>
    <t>SG76B-05</t>
  </si>
  <si>
    <t>SG86B-05</t>
  </si>
  <si>
    <t>SG32B-05</t>
  </si>
  <si>
    <t>SG18B-05</t>
  </si>
  <si>
    <t>SG23B-05</t>
  </si>
  <si>
    <t>SG73B-05</t>
  </si>
  <si>
    <t>SG36B-20</t>
  </si>
  <si>
    <t>SG94B-05</t>
  </si>
  <si>
    <t>%</t>
  </si>
  <si>
    <t>Notes</t>
  </si>
  <si>
    <t>5
(min)</t>
  </si>
  <si>
    <t>10
(min)</t>
  </si>
  <si>
    <t>15
(min)</t>
  </si>
  <si>
    <t>20
(min)</t>
  </si>
  <si>
    <t>25
(min)</t>
  </si>
  <si>
    <t>30
(min)</t>
  </si>
  <si>
    <t>35
(min)</t>
  </si>
  <si>
    <t>40
(min)</t>
  </si>
  <si>
    <t>Soil Gas Probe Resampled Because of Elevated Helium
(yes/no)</t>
  </si>
  <si>
    <r>
      <t>Helium
Concentration Reported in the Soil Gas Sample
(ppmV)</t>
    </r>
    <r>
      <rPr>
        <b/>
        <vertAlign val="superscript"/>
        <sz val="8"/>
        <rFont val="Arial"/>
        <family val="2"/>
      </rPr>
      <t>2</t>
    </r>
  </si>
  <si>
    <t>Yes. 5/29/08</t>
  </si>
  <si>
    <t>No</t>
  </si>
  <si>
    <t>--</t>
  </si>
  <si>
    <t>Starting helium
concentration
(%)</t>
  </si>
  <si>
    <t>Helium concentration (%) inside the shroud measured every five minutes</t>
  </si>
  <si>
    <t>Average helium concentration inside the shroud</t>
  </si>
  <si>
    <t>Conversion factor: 1% v/v = 10,000 ppm</t>
  </si>
  <si>
    <r>
      <t>Converted ppmV</t>
    </r>
    <r>
      <rPr>
        <b/>
        <vertAlign val="superscript"/>
        <sz val="8"/>
        <rFont val="Arial"/>
        <family val="2"/>
      </rPr>
      <t>3</t>
    </r>
  </si>
  <si>
    <r>
      <t>% Average Leak</t>
    </r>
    <r>
      <rPr>
        <b/>
        <vertAlign val="superscript"/>
        <sz val="8"/>
        <rFont val="Arial"/>
        <family val="2"/>
      </rPr>
      <t>4</t>
    </r>
  </si>
  <si>
    <t>Not applicable.</t>
  </si>
  <si>
    <t>reported after sampling equipment had been removed from the site.</t>
  </si>
  <si>
    <t xml:space="preserve">The soil gas probe (SG17B-05) could not be resampled because the labortory data was </t>
  </si>
  <si>
    <r>
      <t>SG17B-05</t>
    </r>
    <r>
      <rPr>
        <vertAlign val="superscript"/>
        <sz val="10"/>
        <rFont val="Arial"/>
        <family val="2"/>
      </rPr>
      <t>5</t>
    </r>
  </si>
  <si>
    <t>Re-sampled Soil Gas Sample ID</t>
  </si>
  <si>
    <t>SG42BR-05</t>
  </si>
  <si>
    <t>SG53BR-05</t>
  </si>
  <si>
    <t>SG60BR-05</t>
  </si>
  <si>
    <t>SG94BR-05</t>
  </si>
  <si>
    <r>
      <t>Soil Gas Sample ID</t>
    </r>
    <r>
      <rPr>
        <b/>
        <vertAlign val="superscript"/>
        <sz val="8"/>
        <rFont val="Arial"/>
        <family val="2"/>
      </rPr>
      <t>1</t>
    </r>
  </si>
  <si>
    <t>see note 5</t>
  </si>
  <si>
    <t xml:space="preserve">The list of samples identifies the 14 soil gas samples (of the more than 100 samples collected) that contained detectable concentrations of helium.  </t>
  </si>
  <si>
    <t>All soil gas samples were tested for helium by the laboratory.  Only those samples where helium was detected are shown.</t>
  </si>
  <si>
    <t>% Average leak = 100 x (He concentration (ppmV) in soil gas sample) / (average He concentration (%) x 10,000 ppmV).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</si>
</sst>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8" formatCode="0.0"/>
  </numFmts>
  <fonts count="6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vertAlign val="superscript"/>
      <sz val="8"/>
      <name val="Arial"/>
      <family val="2"/>
    </font>
    <font>
      <vertAlign val="superscript"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0" fillId="0" borderId="0" xfId="0" applyAlignment="1">
      <alignment wrapText="1"/>
    </xf>
    <xf numFmtId="3" fontId="0" fillId="0" borderId="0" xfId="0" applyNumberFormat="1" applyAlignment="1">
      <alignment horizontal="center" wrapText="1"/>
    </xf>
    <xf numFmtId="164" fontId="0" fillId="0" borderId="1" xfId="0" applyNumberFormat="1" applyBorder="1" applyAlignment="1">
      <alignment horizontal="center" wrapText="1"/>
    </xf>
    <xf numFmtId="164" fontId="0" fillId="0" borderId="2" xfId="0" applyNumberFormat="1" applyBorder="1" applyAlignment="1">
      <alignment horizontal="center" wrapText="1"/>
    </xf>
    <xf numFmtId="164" fontId="0" fillId="0" borderId="3" xfId="0" applyNumberFormat="1" applyBorder="1" applyAlignment="1">
      <alignment horizontal="center" wrapText="1"/>
    </xf>
    <xf numFmtId="164" fontId="0" fillId="0" borderId="4" xfId="0" applyNumberFormat="1" applyBorder="1" applyAlignment="1">
      <alignment horizontal="center" wrapText="1"/>
    </xf>
    <xf numFmtId="3" fontId="0" fillId="0" borderId="5" xfId="0" applyNumberFormat="1" applyBorder="1" applyAlignment="1">
      <alignment horizontal="center" wrapText="1"/>
    </xf>
    <xf numFmtId="3" fontId="0" fillId="0" borderId="6" xfId="0" applyNumberFormat="1" applyBorder="1" applyAlignment="1">
      <alignment horizontal="center" wrapText="1"/>
    </xf>
    <xf numFmtId="0" fontId="0" fillId="0" borderId="0" xfId="0" applyFill="1" applyAlignment="1">
      <alignment wrapText="1"/>
    </xf>
    <xf numFmtId="164" fontId="0" fillId="0" borderId="7" xfId="0" applyNumberFormat="1" applyBorder="1" applyAlignment="1">
      <alignment horizontal="center" wrapText="1"/>
    </xf>
    <xf numFmtId="164" fontId="0" fillId="0" borderId="8" xfId="0" applyNumberFormat="1" applyBorder="1" applyAlignment="1">
      <alignment horizontal="center" wrapText="1"/>
    </xf>
    <xf numFmtId="164" fontId="0" fillId="0" borderId="9" xfId="0" applyNumberFormat="1" applyBorder="1" applyAlignment="1">
      <alignment horizontal="center" wrapText="1"/>
    </xf>
    <xf numFmtId="164" fontId="0" fillId="0" borderId="10" xfId="0" applyNumberFormat="1" applyBorder="1" applyAlignment="1">
      <alignment horizontal="center" wrapText="1"/>
    </xf>
    <xf numFmtId="164" fontId="0" fillId="0" borderId="1" xfId="0" applyNumberFormat="1" applyFill="1" applyBorder="1" applyAlignment="1">
      <alignment horizontal="center" wrapText="1"/>
    </xf>
    <xf numFmtId="164" fontId="0" fillId="0" borderId="8" xfId="0" applyNumberFormat="1" applyFill="1" applyBorder="1" applyAlignment="1">
      <alignment horizontal="center" wrapText="1"/>
    </xf>
    <xf numFmtId="164" fontId="0" fillId="0" borderId="3" xfId="0" applyNumberFormat="1" applyFill="1" applyBorder="1" applyAlignment="1">
      <alignment horizontal="center" wrapText="1"/>
    </xf>
    <xf numFmtId="3" fontId="0" fillId="0" borderId="5" xfId="0" applyNumberFormat="1" applyFill="1" applyBorder="1" applyAlignment="1">
      <alignment horizontal="center" wrapText="1"/>
    </xf>
    <xf numFmtId="0" fontId="0" fillId="0" borderId="0" xfId="0" applyFill="1"/>
    <xf numFmtId="168" fontId="0" fillId="0" borderId="11" xfId="0" applyNumberFormat="1" applyFill="1" applyBorder="1" applyAlignment="1">
      <alignment horizontal="center" wrapText="1"/>
    </xf>
    <xf numFmtId="168" fontId="0" fillId="0" borderId="12" xfId="0" applyNumberFormat="1" applyFill="1" applyBorder="1" applyAlignment="1">
      <alignment horizontal="center" wrapText="1"/>
    </xf>
    <xf numFmtId="3" fontId="3" fillId="0" borderId="13" xfId="0" applyNumberFormat="1" applyFont="1" applyBorder="1" applyAlignment="1">
      <alignment horizontal="center" vertical="center" wrapText="1"/>
    </xf>
    <xf numFmtId="3" fontId="3" fillId="0" borderId="14" xfId="0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3" fontId="0" fillId="0" borderId="17" xfId="0" applyNumberFormat="1" applyFill="1" applyBorder="1" applyAlignment="1">
      <alignment horizontal="center" wrapText="1"/>
    </xf>
    <xf numFmtId="3" fontId="0" fillId="0" borderId="18" xfId="0" applyNumberFormat="1" applyFill="1" applyBorder="1" applyAlignment="1">
      <alignment horizontal="center" wrapText="1"/>
    </xf>
    <xf numFmtId="3" fontId="0" fillId="0" borderId="19" xfId="0" applyNumberFormat="1" applyFill="1" applyBorder="1" applyAlignment="1">
      <alignment horizontal="center" wrapText="1"/>
    </xf>
    <xf numFmtId="0" fontId="0" fillId="0" borderId="11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0" xfId="0" applyFill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8" xfId="0" applyFill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8" xfId="0" quotePrefix="1" applyBorder="1" applyAlignment="1">
      <alignment horizontal="center"/>
    </xf>
    <xf numFmtId="0" fontId="0" fillId="0" borderId="18" xfId="0" quotePrefix="1" applyFill="1" applyBorder="1" applyAlignment="1">
      <alignment horizontal="center"/>
    </xf>
    <xf numFmtId="3" fontId="3" fillId="0" borderId="22" xfId="0" applyNumberFormat="1" applyFont="1" applyBorder="1" applyAlignment="1">
      <alignment horizontal="center" vertical="center" wrapText="1"/>
    </xf>
    <xf numFmtId="0" fontId="2" fillId="2" borderId="23" xfId="0" applyFont="1" applyFill="1" applyBorder="1"/>
    <xf numFmtId="0" fontId="2" fillId="2" borderId="24" xfId="0" applyFont="1" applyFill="1" applyBorder="1"/>
    <xf numFmtId="3" fontId="2" fillId="2" borderId="24" xfId="0" applyNumberFormat="1" applyFont="1" applyFill="1" applyBorder="1" applyAlignment="1">
      <alignment horizontal="center" wrapText="1"/>
    </xf>
    <xf numFmtId="0" fontId="2" fillId="2" borderId="24" xfId="0" applyFont="1" applyFill="1" applyBorder="1" applyAlignment="1">
      <alignment wrapText="1"/>
    </xf>
    <xf numFmtId="0" fontId="2" fillId="2" borderId="25" xfId="0" applyFont="1" applyFill="1" applyBorder="1" applyAlignment="1">
      <alignment wrapText="1"/>
    </xf>
    <xf numFmtId="0" fontId="2" fillId="2" borderId="26" xfId="0" applyFont="1" applyFill="1" applyBorder="1"/>
    <xf numFmtId="0" fontId="2" fillId="2" borderId="0" xfId="0" applyFont="1" applyFill="1" applyBorder="1"/>
    <xf numFmtId="3" fontId="2" fillId="2" borderId="0" xfId="0" applyNumberFormat="1" applyFont="1" applyFill="1" applyBorder="1" applyAlignment="1">
      <alignment horizontal="center" wrapText="1"/>
    </xf>
    <xf numFmtId="0" fontId="2" fillId="2" borderId="0" xfId="0" applyFont="1" applyFill="1" applyBorder="1" applyAlignment="1">
      <alignment wrapText="1"/>
    </xf>
    <xf numFmtId="0" fontId="2" fillId="2" borderId="27" xfId="0" applyFont="1" applyFill="1" applyBorder="1" applyAlignment="1">
      <alignment wrapText="1"/>
    </xf>
    <xf numFmtId="0" fontId="2" fillId="2" borderId="26" xfId="0" applyFont="1" applyFill="1" applyBorder="1" applyAlignment="1">
      <alignment horizontal="center"/>
    </xf>
    <xf numFmtId="3" fontId="2" fillId="2" borderId="26" xfId="0" applyNumberFormat="1" applyFont="1" applyFill="1" applyBorder="1" applyAlignment="1">
      <alignment horizontal="center"/>
    </xf>
    <xf numFmtId="3" fontId="2" fillId="2" borderId="0" xfId="0" applyNumberFormat="1" applyFont="1" applyFill="1" applyBorder="1" applyAlignment="1">
      <alignment horizontal="left"/>
    </xf>
    <xf numFmtId="3" fontId="2" fillId="2" borderId="0" xfId="0" applyNumberFormat="1" applyFont="1" applyFill="1" applyBorder="1" applyAlignment="1">
      <alignment horizontal="center"/>
    </xf>
    <xf numFmtId="0" fontId="2" fillId="2" borderId="0" xfId="0" applyFont="1" applyFill="1" applyBorder="1" applyAlignment="1"/>
    <xf numFmtId="0" fontId="2" fillId="2" borderId="27" xfId="0" applyFont="1" applyFill="1" applyBorder="1" applyAlignment="1"/>
    <xf numFmtId="3" fontId="2" fillId="2" borderId="26" xfId="0" quotePrefix="1" applyNumberFormat="1" applyFont="1" applyFill="1" applyBorder="1" applyAlignment="1">
      <alignment horizontal="center"/>
    </xf>
    <xf numFmtId="0" fontId="2" fillId="2" borderId="27" xfId="0" applyFont="1" applyFill="1" applyBorder="1"/>
    <xf numFmtId="0" fontId="2" fillId="2" borderId="28" xfId="0" applyFont="1" applyFill="1" applyBorder="1"/>
    <xf numFmtId="0" fontId="2" fillId="2" borderId="29" xfId="0" applyFont="1" applyFill="1" applyBorder="1"/>
    <xf numFmtId="3" fontId="2" fillId="2" borderId="29" xfId="0" applyNumberFormat="1" applyFont="1" applyFill="1" applyBorder="1" applyAlignment="1">
      <alignment horizontal="center" wrapText="1"/>
    </xf>
    <xf numFmtId="0" fontId="2" fillId="2" borderId="29" xfId="0" applyFont="1" applyFill="1" applyBorder="1" applyAlignment="1">
      <alignment wrapText="1"/>
    </xf>
    <xf numFmtId="0" fontId="2" fillId="2" borderId="30" xfId="0" applyFont="1" applyFill="1" applyBorder="1" applyAlignment="1">
      <alignment wrapText="1"/>
    </xf>
    <xf numFmtId="164" fontId="0" fillId="0" borderId="31" xfId="0" applyNumberFormat="1" applyBorder="1" applyAlignment="1">
      <alignment horizontal="center" wrapText="1"/>
    </xf>
    <xf numFmtId="164" fontId="0" fillId="0" borderId="32" xfId="0" applyNumberFormat="1" applyBorder="1" applyAlignment="1">
      <alignment horizontal="center" wrapText="1"/>
    </xf>
    <xf numFmtId="164" fontId="0" fillId="0" borderId="32" xfId="0" applyNumberFormat="1" applyFill="1" applyBorder="1" applyAlignment="1">
      <alignment horizontal="center" wrapText="1"/>
    </xf>
    <xf numFmtId="164" fontId="0" fillId="0" borderId="33" xfId="0" applyNumberFormat="1" applyBorder="1" applyAlignment="1">
      <alignment horizontal="center" wrapText="1"/>
    </xf>
    <xf numFmtId="164" fontId="0" fillId="0" borderId="34" xfId="0" applyNumberFormat="1" applyBorder="1" applyAlignment="1">
      <alignment horizontal="center" wrapText="1"/>
    </xf>
    <xf numFmtId="164" fontId="0" fillId="0" borderId="20" xfId="0" applyNumberFormat="1" applyBorder="1" applyAlignment="1">
      <alignment horizontal="center" wrapText="1"/>
    </xf>
    <xf numFmtId="164" fontId="0" fillId="0" borderId="20" xfId="0" applyNumberFormat="1" applyFill="1" applyBorder="1" applyAlignment="1">
      <alignment horizontal="center" wrapText="1"/>
    </xf>
    <xf numFmtId="164" fontId="0" fillId="0" borderId="21" xfId="0" applyNumberFormat="1" applyBorder="1" applyAlignment="1">
      <alignment horizontal="center" wrapText="1"/>
    </xf>
    <xf numFmtId="0" fontId="3" fillId="0" borderId="35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10" fontId="3" fillId="0" borderId="35" xfId="0" applyNumberFormat="1" applyFont="1" applyFill="1" applyBorder="1" applyAlignment="1">
      <alignment horizontal="center" vertical="center" wrapText="1"/>
    </xf>
    <xf numFmtId="10" fontId="3" fillId="0" borderId="12" xfId="0" applyNumberFormat="1" applyFont="1" applyFill="1" applyBorder="1" applyAlignment="1">
      <alignment horizontal="center" vertical="center" wrapText="1"/>
    </xf>
    <xf numFmtId="0" fontId="3" fillId="0" borderId="35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3" fontId="3" fillId="0" borderId="35" xfId="0" applyNumberFormat="1" applyFont="1" applyBorder="1" applyAlignment="1">
      <alignment horizontal="center" vertical="center" wrapText="1"/>
    </xf>
    <xf numFmtId="3" fontId="3" fillId="0" borderId="12" xfId="0" applyNumberFormat="1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7"/>
  <sheetViews>
    <sheetView tabSelected="1" zoomScale="85" workbookViewId="0">
      <selection sqref="A1:A2"/>
    </sheetView>
  </sheetViews>
  <sheetFormatPr defaultRowHeight="13.2" x14ac:dyDescent="0.25"/>
  <cols>
    <col min="1" max="1" width="12.88671875" customWidth="1"/>
    <col min="2" max="3" width="15.5546875" customWidth="1"/>
    <col min="4" max="4" width="18.6640625" style="2" customWidth="1"/>
    <col min="5" max="5" width="14.33203125" style="2" customWidth="1"/>
    <col min="6" max="13" width="5.6640625" style="2" customWidth="1"/>
    <col min="14" max="15" width="11.6640625" style="1" customWidth="1"/>
    <col min="16" max="16" width="9.109375" style="9" bestFit="1" customWidth="1"/>
  </cols>
  <sheetData>
    <row r="1" spans="1:16" ht="34.950000000000003" customHeight="1" thickBot="1" x14ac:dyDescent="0.3">
      <c r="A1" s="70" t="s">
        <v>43</v>
      </c>
      <c r="B1" s="74" t="s">
        <v>23</v>
      </c>
      <c r="C1" s="74" t="s">
        <v>38</v>
      </c>
      <c r="D1" s="76" t="s">
        <v>24</v>
      </c>
      <c r="E1" s="76" t="s">
        <v>28</v>
      </c>
      <c r="F1" s="78" t="s">
        <v>29</v>
      </c>
      <c r="G1" s="78"/>
      <c r="H1" s="78"/>
      <c r="I1" s="78"/>
      <c r="J1" s="78"/>
      <c r="K1" s="78"/>
      <c r="L1" s="78"/>
      <c r="M1" s="79"/>
      <c r="N1" s="80" t="s">
        <v>30</v>
      </c>
      <c r="O1" s="79"/>
      <c r="P1" s="72" t="s">
        <v>33</v>
      </c>
    </row>
    <row r="2" spans="1:16" ht="25.95" customHeight="1" thickBot="1" x14ac:dyDescent="0.3">
      <c r="A2" s="71"/>
      <c r="B2" s="75"/>
      <c r="C2" s="81"/>
      <c r="D2" s="77"/>
      <c r="E2" s="77"/>
      <c r="F2" s="38" t="s">
        <v>15</v>
      </c>
      <c r="G2" s="21" t="s">
        <v>16</v>
      </c>
      <c r="H2" s="21" t="s">
        <v>17</v>
      </c>
      <c r="I2" s="21" t="s">
        <v>18</v>
      </c>
      <c r="J2" s="21" t="s">
        <v>19</v>
      </c>
      <c r="K2" s="21" t="s">
        <v>20</v>
      </c>
      <c r="L2" s="21" t="s">
        <v>21</v>
      </c>
      <c r="M2" s="22" t="s">
        <v>22</v>
      </c>
      <c r="N2" s="23" t="s">
        <v>13</v>
      </c>
      <c r="O2" s="24" t="s">
        <v>32</v>
      </c>
      <c r="P2" s="73"/>
    </row>
    <row r="3" spans="1:16" x14ac:dyDescent="0.25">
      <c r="A3" s="28" t="s">
        <v>0</v>
      </c>
      <c r="B3" s="32" t="s">
        <v>25</v>
      </c>
      <c r="C3" s="28" t="s">
        <v>39</v>
      </c>
      <c r="D3" s="25">
        <v>14000</v>
      </c>
      <c r="E3" s="66">
        <v>8.6</v>
      </c>
      <c r="F3" s="62">
        <v>7.1</v>
      </c>
      <c r="G3" s="6">
        <v>5</v>
      </c>
      <c r="H3" s="6">
        <v>12.2</v>
      </c>
      <c r="I3" s="6">
        <v>10.9</v>
      </c>
      <c r="J3" s="6">
        <v>10.199999999999999</v>
      </c>
      <c r="K3" s="6"/>
      <c r="L3" s="6"/>
      <c r="M3" s="10"/>
      <c r="N3" s="5">
        <f>AVERAGE(F3:M3)</f>
        <v>9.0799999999999983</v>
      </c>
      <c r="O3" s="7">
        <f>N3*10000</f>
        <v>90799.999999999985</v>
      </c>
      <c r="P3" s="19">
        <f t="shared" ref="P3:P16" si="0">(D3/O3)*100</f>
        <v>15.418502202643175</v>
      </c>
    </row>
    <row r="4" spans="1:16" x14ac:dyDescent="0.25">
      <c r="A4" s="29" t="s">
        <v>1</v>
      </c>
      <c r="B4" s="33" t="s">
        <v>25</v>
      </c>
      <c r="C4" s="29" t="s">
        <v>40</v>
      </c>
      <c r="D4" s="26">
        <v>5000</v>
      </c>
      <c r="E4" s="67">
        <v>11.5</v>
      </c>
      <c r="F4" s="63">
        <v>8.1</v>
      </c>
      <c r="G4" s="3">
        <v>5.2</v>
      </c>
      <c r="H4" s="3">
        <v>15.6</v>
      </c>
      <c r="I4" s="3">
        <v>9.4</v>
      </c>
      <c r="J4" s="3">
        <v>8.9</v>
      </c>
      <c r="K4" s="3">
        <v>8.4</v>
      </c>
      <c r="L4" s="3"/>
      <c r="M4" s="11"/>
      <c r="N4" s="5">
        <f t="shared" ref="N4:N16" si="1">AVERAGE(F4:M4)</f>
        <v>9.2666666666666657</v>
      </c>
      <c r="O4" s="7">
        <f t="shared" ref="O4:O16" si="2">N4*10000</f>
        <v>92666.666666666657</v>
      </c>
      <c r="P4" s="19">
        <f t="shared" si="0"/>
        <v>5.3956834532374103</v>
      </c>
    </row>
    <row r="5" spans="1:16" x14ac:dyDescent="0.25">
      <c r="A5" s="29" t="s">
        <v>2</v>
      </c>
      <c r="B5" s="33" t="s">
        <v>26</v>
      </c>
      <c r="C5" s="36" t="s">
        <v>27</v>
      </c>
      <c r="D5" s="26">
        <v>60</v>
      </c>
      <c r="E5" s="67">
        <v>27.7</v>
      </c>
      <c r="F5" s="63">
        <v>38.6</v>
      </c>
      <c r="G5" s="3">
        <v>55.3</v>
      </c>
      <c r="H5" s="3">
        <v>51.9</v>
      </c>
      <c r="I5" s="3">
        <v>48.8</v>
      </c>
      <c r="J5" s="3">
        <v>45.4</v>
      </c>
      <c r="K5" s="3"/>
      <c r="L5" s="3"/>
      <c r="M5" s="11"/>
      <c r="N5" s="5">
        <f t="shared" si="1"/>
        <v>48.000000000000007</v>
      </c>
      <c r="O5" s="7">
        <f t="shared" si="2"/>
        <v>480000.00000000006</v>
      </c>
      <c r="P5" s="19">
        <f t="shared" si="0"/>
        <v>1.2499999999999997E-2</v>
      </c>
    </row>
    <row r="6" spans="1:16" x14ac:dyDescent="0.25">
      <c r="A6" s="29" t="s">
        <v>3</v>
      </c>
      <c r="B6" s="33" t="s">
        <v>26</v>
      </c>
      <c r="C6" s="36" t="s">
        <v>27</v>
      </c>
      <c r="D6" s="26">
        <v>120</v>
      </c>
      <c r="E6" s="67">
        <v>7.9</v>
      </c>
      <c r="F6" s="63">
        <v>9.4</v>
      </c>
      <c r="G6" s="3">
        <v>8.6999999999999993</v>
      </c>
      <c r="H6" s="3">
        <v>7.3</v>
      </c>
      <c r="I6" s="3">
        <v>6.7</v>
      </c>
      <c r="J6" s="3">
        <v>6.3</v>
      </c>
      <c r="K6" s="3"/>
      <c r="L6" s="3"/>
      <c r="M6" s="11"/>
      <c r="N6" s="5">
        <f t="shared" si="1"/>
        <v>7.68</v>
      </c>
      <c r="O6" s="7">
        <f t="shared" si="2"/>
        <v>76800</v>
      </c>
      <c r="P6" s="19">
        <f t="shared" si="0"/>
        <v>0.15625</v>
      </c>
    </row>
    <row r="7" spans="1:16" x14ac:dyDescent="0.25">
      <c r="A7" s="29" t="s">
        <v>4</v>
      </c>
      <c r="B7" s="33" t="s">
        <v>25</v>
      </c>
      <c r="C7" s="29" t="s">
        <v>41</v>
      </c>
      <c r="D7" s="26">
        <v>1100</v>
      </c>
      <c r="E7" s="67">
        <v>7.2</v>
      </c>
      <c r="F7" s="63">
        <v>9</v>
      </c>
      <c r="G7" s="3">
        <v>6.9</v>
      </c>
      <c r="H7" s="3">
        <v>5</v>
      </c>
      <c r="I7" s="3">
        <v>7.2</v>
      </c>
      <c r="J7" s="3">
        <v>5.9</v>
      </c>
      <c r="K7" s="3">
        <v>12.9</v>
      </c>
      <c r="L7" s="3">
        <v>6.3</v>
      </c>
      <c r="M7" s="11"/>
      <c r="N7" s="5">
        <f t="shared" si="1"/>
        <v>7.6</v>
      </c>
      <c r="O7" s="7">
        <f t="shared" si="2"/>
        <v>76000</v>
      </c>
      <c r="P7" s="19">
        <f t="shared" si="0"/>
        <v>1.4473684210526316</v>
      </c>
    </row>
    <row r="8" spans="1:16" x14ac:dyDescent="0.25">
      <c r="A8" s="29" t="s">
        <v>5</v>
      </c>
      <c r="B8" s="33" t="s">
        <v>26</v>
      </c>
      <c r="C8" s="36" t="s">
        <v>27</v>
      </c>
      <c r="D8" s="26">
        <v>44</v>
      </c>
      <c r="E8" s="67">
        <v>9.5</v>
      </c>
      <c r="F8" s="63">
        <v>13.7</v>
      </c>
      <c r="G8" s="3">
        <v>5.4</v>
      </c>
      <c r="H8" s="3">
        <v>16.7</v>
      </c>
      <c r="I8" s="3">
        <v>15.5</v>
      </c>
      <c r="J8" s="3">
        <v>8.1</v>
      </c>
      <c r="K8" s="3">
        <v>9.1999999999999993</v>
      </c>
      <c r="L8" s="3">
        <v>5.0999999999999996</v>
      </c>
      <c r="M8" s="11">
        <v>6.3</v>
      </c>
      <c r="N8" s="5">
        <f t="shared" si="1"/>
        <v>9.9999999999999982</v>
      </c>
      <c r="O8" s="7">
        <f t="shared" si="2"/>
        <v>99999.999999999985</v>
      </c>
      <c r="P8" s="19">
        <f t="shared" si="0"/>
        <v>4.4000000000000004E-2</v>
      </c>
    </row>
    <row r="9" spans="1:16" x14ac:dyDescent="0.25">
      <c r="A9" s="29" t="s">
        <v>6</v>
      </c>
      <c r="B9" s="33" t="s">
        <v>26</v>
      </c>
      <c r="C9" s="36" t="s">
        <v>27</v>
      </c>
      <c r="D9" s="26">
        <v>83</v>
      </c>
      <c r="E9" s="67">
        <v>14.6</v>
      </c>
      <c r="F9" s="63">
        <v>10.5</v>
      </c>
      <c r="G9" s="3">
        <v>7.2</v>
      </c>
      <c r="H9" s="3">
        <v>5.2</v>
      </c>
      <c r="I9" s="3">
        <v>7.6</v>
      </c>
      <c r="J9" s="3">
        <v>5.2</v>
      </c>
      <c r="K9" s="3">
        <v>6.9</v>
      </c>
      <c r="L9" s="3">
        <v>5.5</v>
      </c>
      <c r="M9" s="11"/>
      <c r="N9" s="5">
        <f t="shared" si="1"/>
        <v>6.8714285714285719</v>
      </c>
      <c r="O9" s="7">
        <f t="shared" si="2"/>
        <v>68714.285714285725</v>
      </c>
      <c r="P9" s="19">
        <f t="shared" si="0"/>
        <v>0.12079002079002077</v>
      </c>
    </row>
    <row r="10" spans="1:16" x14ac:dyDescent="0.25">
      <c r="A10" s="29" t="s">
        <v>7</v>
      </c>
      <c r="B10" s="33" t="s">
        <v>26</v>
      </c>
      <c r="C10" s="36" t="s">
        <v>27</v>
      </c>
      <c r="D10" s="26">
        <v>110</v>
      </c>
      <c r="E10" s="67">
        <v>10.9</v>
      </c>
      <c r="F10" s="63">
        <v>9.8000000000000007</v>
      </c>
      <c r="G10" s="3">
        <v>6.5</v>
      </c>
      <c r="H10" s="3">
        <v>5.4</v>
      </c>
      <c r="I10" s="3">
        <v>8.3000000000000007</v>
      </c>
      <c r="J10" s="3">
        <v>7.9</v>
      </c>
      <c r="K10" s="3">
        <v>7.2</v>
      </c>
      <c r="L10" s="3">
        <v>5.2</v>
      </c>
      <c r="M10" s="11">
        <v>6.8</v>
      </c>
      <c r="N10" s="5">
        <f t="shared" si="1"/>
        <v>7.1375000000000011</v>
      </c>
      <c r="O10" s="7">
        <f t="shared" si="2"/>
        <v>71375.000000000015</v>
      </c>
      <c r="P10" s="19">
        <f t="shared" si="0"/>
        <v>0.15411558669001749</v>
      </c>
    </row>
    <row r="11" spans="1:16" ht="15.6" x14ac:dyDescent="0.25">
      <c r="A11" s="29" t="s">
        <v>37</v>
      </c>
      <c r="B11" s="33" t="s">
        <v>26</v>
      </c>
      <c r="C11" s="33" t="s">
        <v>44</v>
      </c>
      <c r="D11" s="26">
        <v>2100</v>
      </c>
      <c r="E11" s="67">
        <v>11.3</v>
      </c>
      <c r="F11" s="63">
        <v>10.1</v>
      </c>
      <c r="G11" s="3">
        <v>8.9</v>
      </c>
      <c r="H11" s="3">
        <v>8.3000000000000007</v>
      </c>
      <c r="I11" s="3">
        <v>7.6</v>
      </c>
      <c r="J11" s="3">
        <v>6.5</v>
      </c>
      <c r="K11" s="3">
        <v>5.4</v>
      </c>
      <c r="L11" s="3"/>
      <c r="M11" s="11"/>
      <c r="N11" s="5">
        <f t="shared" si="1"/>
        <v>7.8</v>
      </c>
      <c r="O11" s="7">
        <f t="shared" si="2"/>
        <v>78000</v>
      </c>
      <c r="P11" s="19">
        <f t="shared" si="0"/>
        <v>2.6923076923076925</v>
      </c>
    </row>
    <row r="12" spans="1:16" x14ac:dyDescent="0.25">
      <c r="A12" s="29" t="s">
        <v>8</v>
      </c>
      <c r="B12" s="33" t="s">
        <v>26</v>
      </c>
      <c r="C12" s="36" t="s">
        <v>27</v>
      </c>
      <c r="D12" s="26">
        <v>190</v>
      </c>
      <c r="E12" s="67">
        <v>8.5</v>
      </c>
      <c r="F12" s="63">
        <v>8.5</v>
      </c>
      <c r="G12" s="3">
        <v>8.3000000000000007</v>
      </c>
      <c r="H12" s="3">
        <v>6.3</v>
      </c>
      <c r="I12" s="3">
        <v>15.4</v>
      </c>
      <c r="J12" s="3">
        <v>10.6</v>
      </c>
      <c r="K12" s="3">
        <v>7.3</v>
      </c>
      <c r="L12" s="3">
        <v>5.0999999999999996</v>
      </c>
      <c r="M12" s="11">
        <v>5.7</v>
      </c>
      <c r="N12" s="5">
        <f t="shared" si="1"/>
        <v>8.4</v>
      </c>
      <c r="O12" s="7">
        <f t="shared" si="2"/>
        <v>84000</v>
      </c>
      <c r="P12" s="19">
        <f t="shared" si="0"/>
        <v>0.22619047619047619</v>
      </c>
    </row>
    <row r="13" spans="1:16" x14ac:dyDescent="0.25">
      <c r="A13" s="29" t="s">
        <v>9</v>
      </c>
      <c r="B13" s="33" t="s">
        <v>26</v>
      </c>
      <c r="C13" s="36" t="s">
        <v>27</v>
      </c>
      <c r="D13" s="26">
        <v>45</v>
      </c>
      <c r="E13" s="67">
        <v>15.5</v>
      </c>
      <c r="F13" s="63">
        <v>13.8</v>
      </c>
      <c r="G13" s="3">
        <v>10.7</v>
      </c>
      <c r="H13" s="3">
        <v>8.6</v>
      </c>
      <c r="I13" s="3">
        <v>6</v>
      </c>
      <c r="J13" s="3">
        <v>5.5</v>
      </c>
      <c r="K13" s="3">
        <v>8.1</v>
      </c>
      <c r="L13" s="3">
        <v>6.1</v>
      </c>
      <c r="M13" s="11"/>
      <c r="N13" s="5">
        <f t="shared" si="1"/>
        <v>8.4</v>
      </c>
      <c r="O13" s="7">
        <f t="shared" si="2"/>
        <v>84000</v>
      </c>
      <c r="P13" s="19">
        <f t="shared" si="0"/>
        <v>5.3571428571428575E-2</v>
      </c>
    </row>
    <row r="14" spans="1:16" x14ac:dyDescent="0.25">
      <c r="A14" s="29" t="s">
        <v>10</v>
      </c>
      <c r="B14" s="33" t="s">
        <v>26</v>
      </c>
      <c r="C14" s="36" t="s">
        <v>27</v>
      </c>
      <c r="D14" s="26">
        <v>160</v>
      </c>
      <c r="E14" s="67">
        <v>12</v>
      </c>
      <c r="F14" s="63">
        <v>9.4</v>
      </c>
      <c r="G14" s="3">
        <v>8.5</v>
      </c>
      <c r="H14" s="3">
        <v>7.2</v>
      </c>
      <c r="I14" s="3">
        <v>6.4</v>
      </c>
      <c r="J14" s="3">
        <v>5.5</v>
      </c>
      <c r="K14" s="3">
        <v>10.5</v>
      </c>
      <c r="L14" s="3">
        <v>8.9</v>
      </c>
      <c r="M14" s="11"/>
      <c r="N14" s="5">
        <f t="shared" si="1"/>
        <v>8.0571428571428569</v>
      </c>
      <c r="O14" s="7">
        <f t="shared" si="2"/>
        <v>80571.428571428565</v>
      </c>
      <c r="P14" s="19">
        <f t="shared" si="0"/>
        <v>0.19858156028368795</v>
      </c>
    </row>
    <row r="15" spans="1:16" s="18" customFormat="1" x14ac:dyDescent="0.25">
      <c r="A15" s="30" t="s">
        <v>11</v>
      </c>
      <c r="B15" s="34" t="s">
        <v>26</v>
      </c>
      <c r="C15" s="37" t="s">
        <v>27</v>
      </c>
      <c r="D15" s="26">
        <v>110</v>
      </c>
      <c r="E15" s="68">
        <v>16.600000000000001</v>
      </c>
      <c r="F15" s="64">
        <v>6.7</v>
      </c>
      <c r="G15" s="14">
        <v>6.1</v>
      </c>
      <c r="H15" s="14">
        <v>5.3</v>
      </c>
      <c r="I15" s="14">
        <v>27.5</v>
      </c>
      <c r="J15" s="14">
        <v>17.100000000000001</v>
      </c>
      <c r="K15" s="14"/>
      <c r="L15" s="14"/>
      <c r="M15" s="15"/>
      <c r="N15" s="16">
        <f t="shared" si="1"/>
        <v>12.540000000000001</v>
      </c>
      <c r="O15" s="17">
        <f t="shared" si="2"/>
        <v>125400.00000000001</v>
      </c>
      <c r="P15" s="19">
        <f t="shared" si="0"/>
        <v>8.771929824561403E-2</v>
      </c>
    </row>
    <row r="16" spans="1:16" ht="13.8" thickBot="1" x14ac:dyDescent="0.3">
      <c r="A16" s="31" t="s">
        <v>12</v>
      </c>
      <c r="B16" s="35" t="s">
        <v>25</v>
      </c>
      <c r="C16" s="31" t="s">
        <v>42</v>
      </c>
      <c r="D16" s="27">
        <v>1700</v>
      </c>
      <c r="E16" s="69">
        <v>6.6</v>
      </c>
      <c r="F16" s="65">
        <v>5.4</v>
      </c>
      <c r="G16" s="4">
        <v>6.8</v>
      </c>
      <c r="H16" s="4">
        <v>5.0999999999999996</v>
      </c>
      <c r="I16" s="4">
        <v>9.6</v>
      </c>
      <c r="J16" s="4">
        <v>5.6</v>
      </c>
      <c r="K16" s="4"/>
      <c r="L16" s="4"/>
      <c r="M16" s="12"/>
      <c r="N16" s="13">
        <f t="shared" si="1"/>
        <v>6.5</v>
      </c>
      <c r="O16" s="8">
        <f t="shared" si="2"/>
        <v>65000</v>
      </c>
      <c r="P16" s="20">
        <f t="shared" si="0"/>
        <v>2.6153846153846154</v>
      </c>
    </row>
    <row r="17" spans="1:16" x14ac:dyDescent="0.25">
      <c r="A17" s="39"/>
      <c r="B17" s="40"/>
      <c r="C17" s="40"/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2"/>
      <c r="O17" s="42"/>
      <c r="P17" s="43"/>
    </row>
    <row r="18" spans="1:16" x14ac:dyDescent="0.25">
      <c r="A18" s="44" t="s">
        <v>14</v>
      </c>
      <c r="B18" s="45"/>
      <c r="C18" s="45"/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7"/>
      <c r="O18" s="47"/>
      <c r="P18" s="48"/>
    </row>
    <row r="19" spans="1:16" x14ac:dyDescent="0.25">
      <c r="A19" s="44"/>
      <c r="B19" s="45"/>
      <c r="C19" s="45"/>
      <c r="D19" s="46"/>
      <c r="E19" s="46"/>
      <c r="F19" s="46"/>
      <c r="G19" s="46"/>
      <c r="H19" s="46"/>
      <c r="I19" s="46"/>
      <c r="J19" s="46"/>
      <c r="K19" s="46"/>
      <c r="L19" s="46"/>
      <c r="M19" s="46"/>
      <c r="N19" s="47"/>
      <c r="O19" s="47"/>
      <c r="P19" s="48"/>
    </row>
    <row r="20" spans="1:16" x14ac:dyDescent="0.25">
      <c r="A20" s="49">
        <v>1</v>
      </c>
      <c r="B20" s="45" t="s">
        <v>45</v>
      </c>
      <c r="C20" s="45"/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47"/>
      <c r="O20" s="47"/>
      <c r="P20" s="48"/>
    </row>
    <row r="21" spans="1:16" x14ac:dyDescent="0.25">
      <c r="A21" s="50">
        <v>2</v>
      </c>
      <c r="B21" s="51" t="s">
        <v>46</v>
      </c>
      <c r="C21" s="51"/>
      <c r="D21" s="51"/>
      <c r="E21" s="52"/>
      <c r="F21" s="52"/>
      <c r="G21" s="52"/>
      <c r="H21" s="52"/>
      <c r="I21" s="52"/>
      <c r="J21" s="52"/>
      <c r="K21" s="52"/>
      <c r="L21" s="52"/>
      <c r="M21" s="52"/>
      <c r="N21" s="53"/>
      <c r="O21" s="53"/>
      <c r="P21" s="54"/>
    </row>
    <row r="22" spans="1:16" x14ac:dyDescent="0.25">
      <c r="A22" s="50">
        <v>3</v>
      </c>
      <c r="B22" s="51" t="s">
        <v>31</v>
      </c>
      <c r="C22" s="51"/>
      <c r="D22" s="51"/>
      <c r="E22" s="52"/>
      <c r="F22" s="52"/>
      <c r="G22" s="52"/>
      <c r="H22" s="52"/>
      <c r="I22" s="52"/>
      <c r="J22" s="52"/>
      <c r="K22" s="52"/>
      <c r="L22" s="52"/>
      <c r="M22" s="52"/>
      <c r="N22" s="53"/>
      <c r="O22" s="53"/>
      <c r="P22" s="54"/>
    </row>
    <row r="23" spans="1:16" x14ac:dyDescent="0.25">
      <c r="A23" s="49">
        <v>4</v>
      </c>
      <c r="B23" s="51" t="s">
        <v>47</v>
      </c>
      <c r="C23" s="51"/>
      <c r="D23" s="51"/>
      <c r="E23" s="52"/>
      <c r="F23" s="52"/>
      <c r="G23" s="52"/>
      <c r="H23" s="52"/>
      <c r="I23" s="52"/>
      <c r="J23" s="52"/>
      <c r="K23" s="52"/>
      <c r="L23" s="52"/>
      <c r="M23" s="52"/>
      <c r="N23" s="53"/>
      <c r="O23" s="53"/>
      <c r="P23" s="54"/>
    </row>
    <row r="24" spans="1:16" x14ac:dyDescent="0.25">
      <c r="A24" s="49">
        <v>5</v>
      </c>
      <c r="B24" s="51" t="s">
        <v>36</v>
      </c>
      <c r="C24" s="51"/>
      <c r="D24" s="51"/>
      <c r="E24" s="52"/>
      <c r="F24" s="52"/>
      <c r="G24" s="52"/>
      <c r="H24" s="52"/>
      <c r="I24" s="52"/>
      <c r="J24" s="52"/>
      <c r="K24" s="52"/>
      <c r="L24" s="52"/>
      <c r="M24" s="52"/>
      <c r="N24" s="53"/>
      <c r="O24" s="53"/>
      <c r="P24" s="54"/>
    </row>
    <row r="25" spans="1:16" x14ac:dyDescent="0.25">
      <c r="A25" s="49"/>
      <c r="B25" s="51" t="s">
        <v>35</v>
      </c>
      <c r="C25" s="51"/>
      <c r="D25" s="51"/>
      <c r="E25" s="52"/>
      <c r="F25" s="52"/>
      <c r="G25" s="52"/>
      <c r="H25" s="52"/>
      <c r="I25" s="52"/>
      <c r="J25" s="52"/>
      <c r="K25" s="52"/>
      <c r="L25" s="52"/>
      <c r="M25" s="52"/>
      <c r="N25" s="53"/>
      <c r="O25" s="53"/>
      <c r="P25" s="54"/>
    </row>
    <row r="26" spans="1:16" x14ac:dyDescent="0.25">
      <c r="A26" s="55" t="s">
        <v>27</v>
      </c>
      <c r="B26" s="51" t="s">
        <v>34</v>
      </c>
      <c r="C26" s="51"/>
      <c r="D26" s="46"/>
      <c r="E26" s="46"/>
      <c r="F26" s="46"/>
      <c r="G26" s="46"/>
      <c r="H26" s="46"/>
      <c r="I26" s="46"/>
      <c r="J26" s="46"/>
      <c r="K26" s="46"/>
      <c r="L26" s="46"/>
      <c r="M26" s="47"/>
      <c r="N26" s="47"/>
      <c r="O26" s="47"/>
      <c r="P26" s="56"/>
    </row>
    <row r="27" spans="1:16" ht="13.8" thickBot="1" x14ac:dyDescent="0.3">
      <c r="A27" s="57"/>
      <c r="B27" s="58"/>
      <c r="C27" s="58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60"/>
      <c r="O27" s="60"/>
      <c r="P27" s="61"/>
    </row>
  </sheetData>
  <mergeCells count="8">
    <mergeCell ref="A1:A2"/>
    <mergeCell ref="P1:P2"/>
    <mergeCell ref="B1:B2"/>
    <mergeCell ref="E1:E2"/>
    <mergeCell ref="F1:M1"/>
    <mergeCell ref="N1:O1"/>
    <mergeCell ref="D1:D2"/>
    <mergeCell ref="C1:C2"/>
  </mergeCells>
  <phoneticPr fontId="1" type="noConversion"/>
  <printOptions horizontalCentered="1"/>
  <pageMargins left="0.41" right="0.28000000000000003" top="1.54" bottom="0.34" header="0.57999999999999996" footer="0.18"/>
  <pageSetup scale="85" orientation="landscape" r:id="rId1"/>
  <headerFooter alignWithMargins="0">
    <oddHeader>&amp;C&amp;"Arial,Bold"Table C-8
Calculated Helium Percent Leak for Phase B Soil Gas Samples
Phase B Source Area Soil Gas Investigation
&amp;"Arial,Regular"Tronox Facility, Henderson, Nevada</oddHeader>
    <oddFooter>&amp;L04020-023-4311&amp;CPage &amp;P of &amp;N&amp;ROctober 2008</oddFooter>
  </headerFooter>
  <ignoredErrors>
    <ignoredError sqref="N3:N16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calculated helium percent leak</vt:lpstr>
      <vt:lpstr>'calculated helium percent leak'!Print_Area</vt:lpstr>
    </vt:vector>
  </TitlesOfParts>
  <Company>ENSR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celso</dc:creator>
  <cp:lastModifiedBy>Kathie Howe</cp:lastModifiedBy>
  <cp:lastPrinted>2008-10-10T23:57:21Z</cp:lastPrinted>
  <dcterms:created xsi:type="dcterms:W3CDTF">2008-09-19T20:32:39Z</dcterms:created>
  <dcterms:modified xsi:type="dcterms:W3CDTF">2016-06-03T18:53:01Z</dcterms:modified>
</cp:coreProperties>
</file>